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96" windowWidth="15576" windowHeight="76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23" i="1" l="1"/>
  <c r="AE30" i="1" l="1"/>
  <c r="Q34" i="1"/>
  <c r="T34" i="1"/>
  <c r="X34" i="1"/>
  <c r="AA34" i="1"/>
  <c r="AB34" i="1"/>
  <c r="AC34" i="1"/>
  <c r="AD34" i="1"/>
  <c r="AE34" i="1"/>
  <c r="AH34" i="1"/>
  <c r="N34" i="1"/>
  <c r="R33" i="1"/>
  <c r="U33" i="1"/>
  <c r="X33" i="1"/>
  <c r="AB33" i="1"/>
  <c r="AC33" i="1"/>
  <c r="AE33" i="1"/>
  <c r="U32" i="1"/>
  <c r="X32" i="1"/>
  <c r="AB32" i="1"/>
  <c r="AC32" i="1"/>
  <c r="AD32" i="1"/>
  <c r="AE32" i="1"/>
  <c r="AB25" i="1"/>
  <c r="AC25" i="1"/>
  <c r="AD25" i="1"/>
  <c r="AE25" i="1"/>
  <c r="AB15" i="1"/>
  <c r="AB30" i="1" s="1"/>
  <c r="AC15" i="1"/>
  <c r="AD15" i="1"/>
  <c r="AD30" i="1" s="1"/>
  <c r="AE15" i="1"/>
  <c r="U20" i="1"/>
  <c r="X20" i="1"/>
  <c r="X15" i="1" s="1"/>
  <c r="AC30" i="1" l="1"/>
  <c r="AF19" i="1"/>
  <c r="AF34" i="1" s="1"/>
  <c r="AH16" i="1"/>
  <c r="AH15" i="1" s="1"/>
  <c r="AH30" i="1" s="1"/>
  <c r="AF16" i="1" l="1"/>
  <c r="AF15" i="1" s="1"/>
  <c r="AF30" i="1" s="1"/>
  <c r="Y24" i="1"/>
  <c r="Y34" i="1" s="1"/>
  <c r="Y20" i="1" l="1"/>
  <c r="Y15" i="1" s="1"/>
  <c r="Y30" i="1" s="1"/>
  <c r="R19" i="1"/>
  <c r="R34" i="1" s="1"/>
  <c r="R16" i="1" l="1"/>
  <c r="R15" i="1" s="1"/>
  <c r="R30" i="1" s="1"/>
  <c r="U19" i="1"/>
  <c r="U34" i="1" s="1"/>
  <c r="X26" i="1" l="1"/>
  <c r="X25" i="1" s="1"/>
  <c r="X30" i="1" s="1"/>
  <c r="V26" i="1" l="1"/>
  <c r="V25" i="1" s="1"/>
  <c r="AA20" i="1"/>
  <c r="AD23" i="1"/>
  <c r="AD33" i="1" s="1"/>
  <c r="S18" i="1"/>
  <c r="S19" i="1"/>
  <c r="U16" i="1"/>
  <c r="U15" i="1" s="1"/>
  <c r="AA15" i="1" l="1"/>
  <c r="AA30" i="1" s="1"/>
  <c r="I20" i="1"/>
  <c r="S16" i="1"/>
  <c r="I16" i="1"/>
  <c r="T26" i="1"/>
  <c r="T25" i="1" s="1"/>
  <c r="T30" i="1" s="1"/>
  <c r="S29" i="1"/>
  <c r="V28" i="1"/>
  <c r="V32" i="1" s="1"/>
  <c r="V29" i="1"/>
  <c r="U26" i="1"/>
  <c r="S28" i="1"/>
  <c r="S32" i="1" s="1"/>
  <c r="P29" i="1"/>
  <c r="Q26" i="1"/>
  <c r="V23" i="1"/>
  <c r="V24" i="1"/>
  <c r="S24" i="1"/>
  <c r="S20" i="1" s="1"/>
  <c r="P16" i="1"/>
  <c r="P15" i="1" s="1"/>
  <c r="P18" i="1"/>
  <c r="P33" i="1" s="1"/>
  <c r="P19" i="1"/>
  <c r="P34" i="1" s="1"/>
  <c r="L19" i="1"/>
  <c r="L34" i="1" s="1"/>
  <c r="N16" i="1"/>
  <c r="V34" i="1" l="1"/>
  <c r="S34" i="1"/>
  <c r="U25" i="1"/>
  <c r="U30" i="1" s="1"/>
  <c r="I26" i="1"/>
  <c r="I25" i="1" s="1"/>
  <c r="Q25" i="1"/>
  <c r="Q30" i="1" s="1"/>
  <c r="H26" i="1"/>
  <c r="H25" i="1" s="1"/>
  <c r="S15" i="1"/>
  <c r="S33" i="1"/>
  <c r="N15" i="1"/>
  <c r="N30" i="1" s="1"/>
  <c r="H16" i="1"/>
  <c r="H15" i="1" s="1"/>
  <c r="H30" i="1" s="1"/>
  <c r="V33" i="1"/>
  <c r="V20" i="1"/>
  <c r="V15" i="1" s="1"/>
  <c r="V30" i="1" s="1"/>
  <c r="I15" i="1"/>
  <c r="L16" i="1"/>
  <c r="S26" i="1"/>
  <c r="S25" i="1" s="1"/>
  <c r="P26" i="1"/>
  <c r="P25" i="1" l="1"/>
  <c r="P30" i="1" s="1"/>
  <c r="G26" i="1"/>
  <c r="G25" i="1" s="1"/>
  <c r="S30" i="1"/>
  <c r="G20" i="1"/>
  <c r="I30" i="1"/>
  <c r="G16" i="1"/>
  <c r="L15" i="1"/>
  <c r="L30" i="1" s="1"/>
  <c r="G15" i="1" l="1"/>
  <c r="G30" i="1" s="1"/>
  <c r="G35" i="1" s="1"/>
</calcChain>
</file>

<file path=xl/sharedStrings.xml><?xml version="1.0" encoding="utf-8"?>
<sst xmlns="http://schemas.openxmlformats.org/spreadsheetml/2006/main" count="103" uniqueCount="60">
  <si>
    <t>№</t>
  </si>
  <si>
    <t>п/п</t>
  </si>
  <si>
    <t xml:space="preserve">Наименование отрасли, наименование объекта капитального строительства или объекта недвижимого имущества и направление инвестирования </t>
  </si>
  <si>
    <t>Наименование главного распорядителя средств городского бюджета</t>
  </si>
  <si>
    <t>Наименование застройщика (заказчика)</t>
  </si>
  <si>
    <t>Мощность (прирост мощности) объекта капитального строительства, подлежащая вводу, мощность объекта недвижимого имущества</t>
  </si>
  <si>
    <t>Срок ввода в эксплуатацию (приобретения) объекта капитального строительства (объекта недвижимого имущества)</t>
  </si>
  <si>
    <t>Сметная стоимость объекта капитального строительства (при наличии утвержденной  проектной документации) или предполагаемая (предельная) стоимость объекта капитального строительства либо стоимость приобретения объекта недвижимого имущества (в ценах соответствующих лет реализации инвестиционного проекта)</t>
  </si>
  <si>
    <t>Общий (предельный) объем инвестиций, предоставляемых на реализацию инвестиционного проекта (в ценах соответствующих лет реализации инвестиционного проекта), тыс. рублей</t>
  </si>
  <si>
    <t>Источники финансирования</t>
  </si>
  <si>
    <t>2017 год</t>
  </si>
  <si>
    <t>2018 год</t>
  </si>
  <si>
    <t>2019 год</t>
  </si>
  <si>
    <t>2020 год</t>
  </si>
  <si>
    <t>Всего</t>
  </si>
  <si>
    <t>в том числе:</t>
  </si>
  <si>
    <t>ИРД, ИИ,</t>
  </si>
  <si>
    <t>ПД</t>
  </si>
  <si>
    <t>СМР</t>
  </si>
  <si>
    <t xml:space="preserve">ИРД, ИИ, </t>
  </si>
  <si>
    <t xml:space="preserve">СМР </t>
  </si>
  <si>
    <t>ИРД, ИИ, ПД</t>
  </si>
  <si>
    <t>ДОШКОЛЬНОЕ ОБРАЗОВАНИЕ</t>
  </si>
  <si>
    <t>2019 г.</t>
  </si>
  <si>
    <t>областной бюджет</t>
  </si>
  <si>
    <t>городской бюджет</t>
  </si>
  <si>
    <t>280 мест</t>
  </si>
  <si>
    <t>ОБЩЕЕ ОБРАЗОВАНИЕ</t>
  </si>
  <si>
    <t>Строительство школы на 1500 мест в территориальном округе Майская горка</t>
  </si>
  <si>
    <t>1500 мест</t>
  </si>
  <si>
    <t>ИТОГО</t>
  </si>
  <si>
    <t>60 мест</t>
  </si>
  <si>
    <t>Условные обозначения:</t>
  </si>
  <si>
    <t>при одинаковых значениях числителя и знаменателя указывается одно из значений.</t>
  </si>
  <si>
    <t>ДГХ – департамент городского хозяйства Администрации муниципального образования «Город Архангельск»;</t>
  </si>
  <si>
    <t xml:space="preserve">ИРД – исходно-разрешительная документация; </t>
  </si>
  <si>
    <t>2020 г.</t>
  </si>
  <si>
    <t>ДГХ/ДТС</t>
  </si>
  <si>
    <t>ДТС – департамент транспорта, строительства и городской инфраструктуры Администрации муниципального образования «Город Архангельск»;</t>
  </si>
  <si>
    <t xml:space="preserve">уменьш </t>
  </si>
  <si>
    <t>уел на всю сумму</t>
  </si>
  <si>
    <t>увел</t>
  </si>
  <si>
    <t>уменьш об</t>
  </si>
  <si>
    <t>ув</t>
  </si>
  <si>
    <t>ум на весь об</t>
  </si>
  <si>
    <t>ув об на</t>
  </si>
  <si>
    <t>2015-2016 годы</t>
  </si>
  <si>
    <t>Распределение общего (предельного) объема предоставляемых бюджетных инвестиций по годам реализации инвестиционного проекта и источникам финансового обеспечения (в ценах соответствующих лет реализации проекта), тыс. рублей</t>
  </si>
  <si>
    <t>ДТС</t>
  </si>
  <si>
    <r>
      <t>Примечания:</t>
    </r>
    <r>
      <rPr>
        <sz val="8"/>
        <rFont val="Times New Roman"/>
        <family val="1"/>
        <charset val="204"/>
      </rPr>
      <t xml:space="preserve">  </t>
    </r>
  </si>
  <si>
    <t>Строительство детского комбината на 280 мест в 7 микрорайоне территориального округа Майская Горка города Архангельска</t>
  </si>
  <si>
    <t>федеральный бюджет</t>
  </si>
  <si>
    <t>2021 год</t>
  </si>
  <si>
    <t>2021 г.</t>
  </si>
  <si>
    <t xml:space="preserve">"ПЕРЕЧЕНЬ 
объектов муниципальной собственности муниципального образования "Город Архангельск"
 для осуществления бюджетных инвестиций </t>
  </si>
  <si>
    <t>Строительство детского сада на 60 мест в пос.Турдеевск    г. Архангельска</t>
  </si>
  <si>
    <t xml:space="preserve">ИИ – инженерные изыскания, включая строительный контроль, и госэкспертиза результатов инженерных изысканий; </t>
  </si>
  <si>
    <t>ПД – проектная документация, включая строительный контроль, и госэкспертиза проекта и (или) экспертиза сметной документации (проверка на предмет достоверности);</t>
  </si>
  <si>
    <t>СМР – строительно-монтажные работы, включая строительный контроль, авторский надзор, и подготовка исполнительной документации.".</t>
  </si>
  <si>
    <t xml:space="preserve">ПРИЛОЖЕНИЕ № 3
к постановлению Администрации
муниципального образования
"Город Архангельск"
от 03.11.2017 № 1304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</si>
</sst>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u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horizontal="left" vertical="center" indent="15"/>
    </xf>
    <xf numFmtId="0" fontId="7" fillId="2" borderId="0" xfId="0" applyFont="1" applyFill="1" applyAlignment="1">
      <alignment horizontal="left" vertical="center" indent="15"/>
    </xf>
    <xf numFmtId="0" fontId="5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/>
    <xf numFmtId="0" fontId="3" fillId="2" borderId="7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4" fillId="2" borderId="0" xfId="0" applyNumberFormat="1" applyFont="1" applyFill="1"/>
    <xf numFmtId="0" fontId="2" fillId="2" borderId="7" xfId="0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tabSelected="1" topLeftCell="L1" zoomScale="90" zoomScaleNormal="90" workbookViewId="0">
      <pane ySplit="13" topLeftCell="A38" activePane="bottomLeft" state="frozen"/>
      <selection pane="bottomLeft" activeCell="AA1" sqref="AA1:AH1"/>
    </sheetView>
  </sheetViews>
  <sheetFormatPr defaultColWidth="9.109375" defaultRowHeight="14.4" x14ac:dyDescent="0.3"/>
  <cols>
    <col min="1" max="1" width="2.5546875" style="2" customWidth="1"/>
    <col min="2" max="2" width="17.33203125" style="2" customWidth="1"/>
    <col min="3" max="3" width="4.109375" style="2" customWidth="1"/>
    <col min="4" max="4" width="3.5546875" style="2" customWidth="1"/>
    <col min="5" max="9" width="9.109375" style="2"/>
    <col min="10" max="10" width="7.6640625" style="2" customWidth="1"/>
    <col min="11" max="11" width="9.109375" style="2" hidden="1" customWidth="1"/>
    <col min="12" max="12" width="5.6640625" style="2" customWidth="1"/>
    <col min="13" max="13" width="2.109375" style="2" customWidth="1"/>
    <col min="14" max="14" width="8.6640625" style="2" customWidth="1"/>
    <col min="15" max="15" width="7.5546875" style="2" customWidth="1"/>
    <col min="16" max="16" width="8" style="2" customWidth="1"/>
    <col min="17" max="17" width="9.109375" style="2" customWidth="1"/>
    <col min="18" max="18" width="7.33203125" style="2" customWidth="1"/>
    <col min="19" max="19" width="7.6640625" style="2" customWidth="1"/>
    <col min="20" max="20" width="9.109375" style="2"/>
    <col min="21" max="21" width="7.33203125" style="2" customWidth="1"/>
    <col min="22" max="22" width="7.88671875" style="2" customWidth="1"/>
    <col min="23" max="23" width="7.6640625" style="2" customWidth="1"/>
    <col min="24" max="27" width="8.5546875" style="2" customWidth="1"/>
    <col min="28" max="28" width="12.109375" style="2" hidden="1" customWidth="1"/>
    <col min="29" max="29" width="13.88671875" style="2" hidden="1" customWidth="1"/>
    <col min="30" max="31" width="9.109375" style="2" hidden="1" customWidth="1"/>
    <col min="32" max="32" width="9.109375" style="2" customWidth="1"/>
    <col min="33" max="16384" width="9.109375" style="2"/>
  </cols>
  <sheetData>
    <row r="1" spans="1:34" ht="83.25" customHeight="1" x14ac:dyDescent="0.3">
      <c r="R1" s="3"/>
      <c r="AA1" s="30" t="s">
        <v>59</v>
      </c>
      <c r="AB1" s="30"/>
      <c r="AC1" s="30"/>
      <c r="AD1" s="30"/>
      <c r="AE1" s="30"/>
      <c r="AF1" s="30"/>
      <c r="AG1" s="30"/>
      <c r="AH1" s="30"/>
    </row>
    <row r="2" spans="1:34" ht="13.5" customHeight="1" x14ac:dyDescent="0.25">
      <c r="S2" s="4"/>
    </row>
    <row r="3" spans="1:34" ht="12.75" customHeight="1" x14ac:dyDescent="0.3">
      <c r="A3" s="31" t="s">
        <v>54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34" ht="5.25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34" ht="3.75" customHeigh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34" ht="23.25" customHeigh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34" ht="15.75" customHeight="1" thickBo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34" ht="68.25" customHeight="1" x14ac:dyDescent="0.3">
      <c r="A8" s="6" t="s">
        <v>0</v>
      </c>
      <c r="B8" s="33" t="s">
        <v>2</v>
      </c>
      <c r="C8" s="36" t="s">
        <v>3</v>
      </c>
      <c r="D8" s="36" t="s">
        <v>4</v>
      </c>
      <c r="E8" s="36" t="s">
        <v>5</v>
      </c>
      <c r="F8" s="52" t="s">
        <v>6</v>
      </c>
      <c r="G8" s="62" t="s">
        <v>7</v>
      </c>
      <c r="H8" s="63"/>
      <c r="I8" s="63"/>
      <c r="J8" s="91" t="s">
        <v>9</v>
      </c>
      <c r="K8" s="47" t="s">
        <v>47</v>
      </c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48"/>
    </row>
    <row r="9" spans="1:34" ht="17.25" customHeight="1" thickBot="1" x14ac:dyDescent="0.35">
      <c r="A9" s="7" t="s">
        <v>1</v>
      </c>
      <c r="B9" s="34"/>
      <c r="C9" s="37"/>
      <c r="D9" s="37"/>
      <c r="E9" s="37"/>
      <c r="F9" s="53"/>
      <c r="G9" s="64"/>
      <c r="H9" s="65"/>
      <c r="I9" s="65"/>
      <c r="J9" s="92"/>
      <c r="K9" s="51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1"/>
    </row>
    <row r="10" spans="1:34" ht="63.75" customHeight="1" thickBot="1" x14ac:dyDescent="0.35">
      <c r="A10" s="8"/>
      <c r="B10" s="34"/>
      <c r="C10" s="37"/>
      <c r="D10" s="37"/>
      <c r="E10" s="37"/>
      <c r="F10" s="53"/>
      <c r="G10" s="55" t="s">
        <v>8</v>
      </c>
      <c r="H10" s="56"/>
      <c r="I10" s="56"/>
      <c r="J10" s="92"/>
      <c r="K10" s="27"/>
      <c r="L10" s="51" t="s">
        <v>46</v>
      </c>
      <c r="M10" s="40"/>
      <c r="N10" s="40"/>
      <c r="O10" s="40"/>
      <c r="P10" s="51" t="s">
        <v>10</v>
      </c>
      <c r="Q10" s="40"/>
      <c r="R10" s="41"/>
      <c r="S10" s="51" t="s">
        <v>11</v>
      </c>
      <c r="T10" s="40"/>
      <c r="U10" s="95"/>
      <c r="V10" s="39" t="s">
        <v>12</v>
      </c>
      <c r="W10" s="40"/>
      <c r="X10" s="41"/>
      <c r="Y10" s="39" t="s">
        <v>13</v>
      </c>
      <c r="Z10" s="40"/>
      <c r="AA10" s="41"/>
      <c r="AF10" s="39" t="s">
        <v>52</v>
      </c>
      <c r="AG10" s="40"/>
      <c r="AH10" s="41"/>
    </row>
    <row r="11" spans="1:34" ht="15.75" customHeight="1" thickBot="1" x14ac:dyDescent="0.35">
      <c r="A11" s="8"/>
      <c r="B11" s="34"/>
      <c r="C11" s="37"/>
      <c r="D11" s="37"/>
      <c r="E11" s="37"/>
      <c r="F11" s="53"/>
      <c r="G11" s="57" t="s">
        <v>14</v>
      </c>
      <c r="H11" s="60" t="s">
        <v>15</v>
      </c>
      <c r="I11" s="61"/>
      <c r="J11" s="92"/>
      <c r="K11" s="9"/>
      <c r="L11" s="47" t="s">
        <v>14</v>
      </c>
      <c r="M11" s="48"/>
      <c r="N11" s="45" t="s">
        <v>15</v>
      </c>
      <c r="O11" s="96"/>
      <c r="P11" s="42" t="s">
        <v>14</v>
      </c>
      <c r="Q11" s="45" t="s">
        <v>15</v>
      </c>
      <c r="R11" s="46"/>
      <c r="S11" s="42" t="s">
        <v>14</v>
      </c>
      <c r="T11" s="45" t="s">
        <v>15</v>
      </c>
      <c r="U11" s="46"/>
      <c r="V11" s="42" t="s">
        <v>14</v>
      </c>
      <c r="W11" s="45" t="s">
        <v>15</v>
      </c>
      <c r="X11" s="46"/>
      <c r="Y11" s="42" t="s">
        <v>14</v>
      </c>
      <c r="Z11" s="45" t="s">
        <v>15</v>
      </c>
      <c r="AA11" s="46"/>
      <c r="AF11" s="42" t="s">
        <v>14</v>
      </c>
      <c r="AG11" s="45" t="s">
        <v>15</v>
      </c>
      <c r="AH11" s="46"/>
    </row>
    <row r="12" spans="1:34" ht="15" customHeight="1" x14ac:dyDescent="0.3">
      <c r="A12" s="8"/>
      <c r="B12" s="34"/>
      <c r="C12" s="37"/>
      <c r="D12" s="37"/>
      <c r="E12" s="37"/>
      <c r="F12" s="53"/>
      <c r="G12" s="58"/>
      <c r="H12" s="10" t="s">
        <v>16</v>
      </c>
      <c r="I12" s="69" t="s">
        <v>18</v>
      </c>
      <c r="J12" s="92"/>
      <c r="K12" s="89"/>
      <c r="L12" s="49"/>
      <c r="M12" s="50"/>
      <c r="N12" s="11" t="s">
        <v>19</v>
      </c>
      <c r="O12" s="42" t="s">
        <v>18</v>
      </c>
      <c r="P12" s="43"/>
      <c r="Q12" s="11" t="s">
        <v>19</v>
      </c>
      <c r="R12" s="42" t="s">
        <v>20</v>
      </c>
      <c r="S12" s="43"/>
      <c r="T12" s="42" t="s">
        <v>21</v>
      </c>
      <c r="U12" s="42" t="s">
        <v>20</v>
      </c>
      <c r="V12" s="43"/>
      <c r="W12" s="42" t="s">
        <v>21</v>
      </c>
      <c r="X12" s="42" t="s">
        <v>18</v>
      </c>
      <c r="Y12" s="43"/>
      <c r="Z12" s="42" t="s">
        <v>21</v>
      </c>
      <c r="AA12" s="42" t="s">
        <v>18</v>
      </c>
      <c r="AF12" s="43"/>
      <c r="AG12" s="42" t="s">
        <v>21</v>
      </c>
      <c r="AH12" s="42" t="s">
        <v>18</v>
      </c>
    </row>
    <row r="13" spans="1:34" ht="15" thickBot="1" x14ac:dyDescent="0.35">
      <c r="A13" s="12"/>
      <c r="B13" s="35"/>
      <c r="C13" s="38"/>
      <c r="D13" s="38"/>
      <c r="E13" s="38"/>
      <c r="F13" s="54"/>
      <c r="G13" s="59"/>
      <c r="H13" s="13" t="s">
        <v>17</v>
      </c>
      <c r="I13" s="71"/>
      <c r="J13" s="93"/>
      <c r="K13" s="90"/>
      <c r="L13" s="51"/>
      <c r="M13" s="41"/>
      <c r="N13" s="1" t="s">
        <v>17</v>
      </c>
      <c r="O13" s="44"/>
      <c r="P13" s="44"/>
      <c r="Q13" s="1" t="s">
        <v>17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F13" s="44"/>
      <c r="AG13" s="44"/>
      <c r="AH13" s="44"/>
    </row>
    <row r="14" spans="1:34" ht="10.5" customHeight="1" thickBot="1" x14ac:dyDescent="0.3">
      <c r="A14" s="14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11</v>
      </c>
      <c r="K14" s="9"/>
      <c r="L14" s="60">
        <v>12</v>
      </c>
      <c r="M14" s="88"/>
      <c r="N14" s="13">
        <v>13</v>
      </c>
      <c r="O14" s="13">
        <v>14</v>
      </c>
      <c r="P14" s="13">
        <v>16</v>
      </c>
      <c r="Q14" s="13">
        <v>17</v>
      </c>
      <c r="R14" s="13">
        <v>18</v>
      </c>
      <c r="S14" s="13">
        <v>19</v>
      </c>
      <c r="T14" s="13">
        <v>20</v>
      </c>
      <c r="U14" s="13">
        <v>21</v>
      </c>
      <c r="V14" s="13">
        <v>22</v>
      </c>
      <c r="W14" s="13">
        <v>23</v>
      </c>
      <c r="X14" s="13">
        <v>24</v>
      </c>
      <c r="Y14" s="13">
        <v>25</v>
      </c>
      <c r="Z14" s="13">
        <v>26</v>
      </c>
      <c r="AA14" s="13">
        <v>27</v>
      </c>
      <c r="AF14" s="27">
        <v>25</v>
      </c>
      <c r="AG14" s="27">
        <v>26</v>
      </c>
      <c r="AH14" s="27">
        <v>27</v>
      </c>
    </row>
    <row r="15" spans="1:34" ht="19.8" thickBot="1" x14ac:dyDescent="0.35">
      <c r="A15" s="14"/>
      <c r="B15" s="15" t="s">
        <v>22</v>
      </c>
      <c r="C15" s="15"/>
      <c r="D15" s="15"/>
      <c r="E15" s="15"/>
      <c r="F15" s="15"/>
      <c r="G15" s="16">
        <f>G16+G20</f>
        <v>380534.7</v>
      </c>
      <c r="H15" s="16">
        <f t="shared" ref="H15:I15" si="0">H16+H20</f>
        <v>2510.9</v>
      </c>
      <c r="I15" s="16">
        <f t="shared" si="0"/>
        <v>378023.80000000005</v>
      </c>
      <c r="J15" s="15"/>
      <c r="K15" s="17"/>
      <c r="L15" s="86">
        <f>L16+L20</f>
        <v>2510.9</v>
      </c>
      <c r="M15" s="87"/>
      <c r="N15" s="16">
        <f>N16+N20</f>
        <v>2510.9</v>
      </c>
      <c r="O15" s="16"/>
      <c r="P15" s="16">
        <f t="shared" ref="P15" si="1">P16+P20</f>
        <v>62088.6</v>
      </c>
      <c r="Q15" s="16"/>
      <c r="R15" s="16">
        <f t="shared" ref="R15" si="2">R16+R20</f>
        <v>62088.6</v>
      </c>
      <c r="S15" s="16">
        <f t="shared" ref="S15" si="3">S16+S20</f>
        <v>64755.3</v>
      </c>
      <c r="T15" s="16"/>
      <c r="U15" s="16">
        <f t="shared" ref="U15" si="4">U16+U20</f>
        <v>64755.3</v>
      </c>
      <c r="V15" s="16">
        <f t="shared" ref="V15" si="5">V16+V20</f>
        <v>150628.90000000002</v>
      </c>
      <c r="W15" s="16"/>
      <c r="X15" s="16">
        <f t="shared" ref="X15" si="6">X16+X20</f>
        <v>150628.90000000002</v>
      </c>
      <c r="Y15" s="16">
        <f t="shared" ref="Y15" si="7">Y16+Y20</f>
        <v>100000</v>
      </c>
      <c r="Z15" s="16"/>
      <c r="AA15" s="16">
        <f t="shared" ref="AA15" si="8">AA16+AA20</f>
        <v>100000</v>
      </c>
      <c r="AB15" s="16" t="e">
        <f t="shared" ref="AB15" si="9">AB16+AB20</f>
        <v>#VALUE!</v>
      </c>
      <c r="AC15" s="16" t="e">
        <f t="shared" ref="AC15" si="10">AC16+AC20</f>
        <v>#VALUE!</v>
      </c>
      <c r="AD15" s="16" t="e">
        <f t="shared" ref="AD15" si="11">AD16+AD20</f>
        <v>#VALUE!</v>
      </c>
      <c r="AE15" s="16">
        <f t="shared" ref="AE15" si="12">AE16+AE20</f>
        <v>0</v>
      </c>
      <c r="AF15" s="16">
        <f t="shared" ref="AF15" si="13">AF16+AF20</f>
        <v>551</v>
      </c>
      <c r="AG15" s="16"/>
      <c r="AH15" s="16">
        <f t="shared" ref="AH15" si="14">AH16+AH20</f>
        <v>551</v>
      </c>
    </row>
    <row r="16" spans="1:34" ht="18.75" customHeight="1" thickBot="1" x14ac:dyDescent="0.35">
      <c r="A16" s="66">
        <v>1</v>
      </c>
      <c r="B16" s="75" t="s">
        <v>55</v>
      </c>
      <c r="C16" s="69" t="s">
        <v>37</v>
      </c>
      <c r="D16" s="69" t="s">
        <v>37</v>
      </c>
      <c r="E16" s="69" t="s">
        <v>31</v>
      </c>
      <c r="F16" s="69" t="s">
        <v>53</v>
      </c>
      <c r="G16" s="72">
        <f>L16+P16+S16+V16+Y16+AF16</f>
        <v>99532.5</v>
      </c>
      <c r="H16" s="72">
        <f>N16+Q16+T16+W16+Z16+AG16</f>
        <v>2510.9</v>
      </c>
      <c r="I16" s="72">
        <f>R16+U16+AH16</f>
        <v>97021.6</v>
      </c>
      <c r="J16" s="18" t="s">
        <v>14</v>
      </c>
      <c r="K16" s="19"/>
      <c r="L16" s="81">
        <f>N16</f>
        <v>2510.9</v>
      </c>
      <c r="M16" s="82"/>
      <c r="N16" s="20">
        <f>N19</f>
        <v>2510.9</v>
      </c>
      <c r="O16" s="20"/>
      <c r="P16" s="20">
        <f t="shared" ref="P16:P18" si="15">R16</f>
        <v>62088.6</v>
      </c>
      <c r="Q16" s="20"/>
      <c r="R16" s="20">
        <f>R18+R19</f>
        <v>62088.6</v>
      </c>
      <c r="S16" s="20">
        <f t="shared" ref="S16:S18" si="16">U16</f>
        <v>34382</v>
      </c>
      <c r="T16" s="20"/>
      <c r="U16" s="20">
        <f>U18+U19</f>
        <v>34382</v>
      </c>
      <c r="V16" s="20"/>
      <c r="W16" s="20"/>
      <c r="X16" s="20"/>
      <c r="Y16" s="16"/>
      <c r="Z16" s="20"/>
      <c r="AA16" s="16"/>
      <c r="AB16" s="2" t="s">
        <v>39</v>
      </c>
      <c r="AC16" s="2" t="s">
        <v>40</v>
      </c>
      <c r="AD16" s="2" t="s">
        <v>41</v>
      </c>
      <c r="AF16" s="16">
        <f>AH16</f>
        <v>551</v>
      </c>
      <c r="AG16" s="20"/>
      <c r="AH16" s="16">
        <f>AH19</f>
        <v>551</v>
      </c>
    </row>
    <row r="17" spans="1:34" ht="11.25" customHeight="1" thickBot="1" x14ac:dyDescent="0.35">
      <c r="A17" s="67"/>
      <c r="B17" s="76"/>
      <c r="C17" s="70"/>
      <c r="D17" s="70"/>
      <c r="E17" s="70"/>
      <c r="F17" s="70"/>
      <c r="G17" s="73"/>
      <c r="H17" s="73"/>
      <c r="I17" s="73"/>
      <c r="J17" s="18" t="s">
        <v>15</v>
      </c>
      <c r="K17" s="19"/>
      <c r="L17" s="81"/>
      <c r="M17" s="82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F17" s="20"/>
      <c r="AG17" s="20"/>
      <c r="AH17" s="20"/>
    </row>
    <row r="18" spans="1:34" ht="19.8" thickBot="1" x14ac:dyDescent="0.35">
      <c r="A18" s="67"/>
      <c r="B18" s="76"/>
      <c r="C18" s="70"/>
      <c r="D18" s="70"/>
      <c r="E18" s="70"/>
      <c r="F18" s="70"/>
      <c r="G18" s="73"/>
      <c r="H18" s="73"/>
      <c r="I18" s="73"/>
      <c r="J18" s="18" t="s">
        <v>24</v>
      </c>
      <c r="K18" s="19"/>
      <c r="L18" s="81"/>
      <c r="M18" s="82"/>
      <c r="N18" s="20"/>
      <c r="O18" s="20"/>
      <c r="P18" s="20">
        <f t="shared" si="15"/>
        <v>46902</v>
      </c>
      <c r="Q18" s="20"/>
      <c r="R18" s="20">
        <v>46902</v>
      </c>
      <c r="S18" s="20">
        <f t="shared" si="16"/>
        <v>29705</v>
      </c>
      <c r="T18" s="20"/>
      <c r="U18" s="20">
        <v>29705</v>
      </c>
      <c r="V18" s="20"/>
      <c r="W18" s="20"/>
      <c r="X18" s="20"/>
      <c r="Y18" s="20"/>
      <c r="Z18" s="20"/>
      <c r="AA18" s="20"/>
      <c r="AB18" s="21">
        <v>32803</v>
      </c>
      <c r="AD18" s="2">
        <v>3098</v>
      </c>
      <c r="AF18" s="20"/>
      <c r="AG18" s="20"/>
      <c r="AH18" s="20"/>
    </row>
    <row r="19" spans="1:34" ht="19.8" thickBot="1" x14ac:dyDescent="0.35">
      <c r="A19" s="68"/>
      <c r="B19" s="77"/>
      <c r="C19" s="71"/>
      <c r="D19" s="71"/>
      <c r="E19" s="71"/>
      <c r="F19" s="71"/>
      <c r="G19" s="74"/>
      <c r="H19" s="74"/>
      <c r="I19" s="74"/>
      <c r="J19" s="18" t="s">
        <v>25</v>
      </c>
      <c r="K19" s="19"/>
      <c r="L19" s="81">
        <f>N19</f>
        <v>2510.9</v>
      </c>
      <c r="M19" s="82"/>
      <c r="N19" s="20">
        <v>2510.9</v>
      </c>
      <c r="O19" s="20"/>
      <c r="P19" s="20">
        <f>R19</f>
        <v>15186.6</v>
      </c>
      <c r="Q19" s="20"/>
      <c r="R19" s="20">
        <f>2631.6+13106-551</f>
        <v>15186.6</v>
      </c>
      <c r="S19" s="20">
        <f>U19</f>
        <v>4677</v>
      </c>
      <c r="T19" s="20"/>
      <c r="U19" s="20">
        <f>1563.4+3113.6</f>
        <v>4677</v>
      </c>
      <c r="V19" s="20"/>
      <c r="W19" s="20"/>
      <c r="X19" s="20"/>
      <c r="Y19" s="20"/>
      <c r="Z19" s="20"/>
      <c r="AA19" s="20"/>
      <c r="AB19" s="21">
        <v>1563.4</v>
      </c>
      <c r="AF19" s="20">
        <f>AH19</f>
        <v>551</v>
      </c>
      <c r="AG19" s="20"/>
      <c r="AH19" s="20">
        <v>551</v>
      </c>
    </row>
    <row r="20" spans="1:34" ht="15.75" customHeight="1" thickBot="1" x14ac:dyDescent="0.35">
      <c r="A20" s="66">
        <v>2</v>
      </c>
      <c r="B20" s="78" t="s">
        <v>50</v>
      </c>
      <c r="C20" s="69" t="s">
        <v>48</v>
      </c>
      <c r="D20" s="69" t="s">
        <v>48</v>
      </c>
      <c r="E20" s="69" t="s">
        <v>26</v>
      </c>
      <c r="F20" s="69" t="s">
        <v>36</v>
      </c>
      <c r="G20" s="72">
        <f>L20+P20+S20+V20+Y20+AF20</f>
        <v>281002.2</v>
      </c>
      <c r="H20" s="72"/>
      <c r="I20" s="72">
        <f>O20+R20+U20+X20+AA20+AH20</f>
        <v>281002.2</v>
      </c>
      <c r="J20" s="18" t="s">
        <v>14</v>
      </c>
      <c r="K20" s="19"/>
      <c r="L20" s="81"/>
      <c r="M20" s="82"/>
      <c r="N20" s="20"/>
      <c r="O20" s="20"/>
      <c r="P20" s="20"/>
      <c r="Q20" s="20"/>
      <c r="R20" s="20"/>
      <c r="S20" s="20">
        <f>S22+S23+S24</f>
        <v>30373.3</v>
      </c>
      <c r="T20" s="20"/>
      <c r="U20" s="20">
        <f t="shared" ref="U20:X20" si="17">U22+U23+U24</f>
        <v>30373.3</v>
      </c>
      <c r="V20" s="20">
        <f t="shared" si="17"/>
        <v>150628.90000000002</v>
      </c>
      <c r="W20" s="20"/>
      <c r="X20" s="20">
        <f t="shared" si="17"/>
        <v>150628.90000000002</v>
      </c>
      <c r="Y20" s="16">
        <f>Y24</f>
        <v>100000</v>
      </c>
      <c r="Z20" s="16"/>
      <c r="AA20" s="16">
        <f>Y20</f>
        <v>100000</v>
      </c>
      <c r="AF20" s="16"/>
      <c r="AG20" s="16"/>
      <c r="AH20" s="16"/>
    </row>
    <row r="21" spans="1:34" ht="11.25" customHeight="1" thickBot="1" x14ac:dyDescent="0.35">
      <c r="A21" s="67"/>
      <c r="B21" s="79"/>
      <c r="C21" s="70"/>
      <c r="D21" s="70"/>
      <c r="E21" s="70"/>
      <c r="F21" s="70"/>
      <c r="G21" s="73"/>
      <c r="H21" s="73"/>
      <c r="I21" s="73"/>
      <c r="J21" s="18" t="s">
        <v>15</v>
      </c>
      <c r="K21" s="19"/>
      <c r="L21" s="81"/>
      <c r="M21" s="82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16"/>
      <c r="Y21" s="20"/>
      <c r="Z21" s="20"/>
      <c r="AA21" s="16"/>
      <c r="AB21" s="2" t="s">
        <v>42</v>
      </c>
      <c r="AC21" s="2" t="s">
        <v>42</v>
      </c>
      <c r="AD21" s="2" t="s">
        <v>43</v>
      </c>
      <c r="AF21" s="20"/>
      <c r="AG21" s="20"/>
      <c r="AH21" s="16"/>
    </row>
    <row r="22" spans="1:34" ht="27.75" customHeight="1" thickBot="1" x14ac:dyDescent="0.35">
      <c r="A22" s="67"/>
      <c r="B22" s="79"/>
      <c r="C22" s="70"/>
      <c r="D22" s="70"/>
      <c r="E22" s="70"/>
      <c r="F22" s="70"/>
      <c r="G22" s="73"/>
      <c r="H22" s="73"/>
      <c r="I22" s="73"/>
      <c r="J22" s="18" t="s">
        <v>51</v>
      </c>
      <c r="K22" s="29"/>
      <c r="L22" s="28"/>
      <c r="M22" s="29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6"/>
      <c r="Y22" s="20"/>
      <c r="Z22" s="20"/>
      <c r="AA22" s="16"/>
      <c r="AF22" s="20"/>
      <c r="AG22" s="20"/>
      <c r="AH22" s="16"/>
    </row>
    <row r="23" spans="1:34" ht="19.8" thickBot="1" x14ac:dyDescent="0.35">
      <c r="A23" s="67"/>
      <c r="B23" s="79"/>
      <c r="C23" s="70"/>
      <c r="D23" s="70"/>
      <c r="E23" s="70"/>
      <c r="F23" s="70"/>
      <c r="G23" s="73"/>
      <c r="H23" s="73"/>
      <c r="I23" s="73"/>
      <c r="J23" s="18" t="s">
        <v>24</v>
      </c>
      <c r="K23" s="19"/>
      <c r="L23" s="81"/>
      <c r="M23" s="82"/>
      <c r="N23" s="20"/>
      <c r="O23" s="20"/>
      <c r="P23" s="20"/>
      <c r="Q23" s="20"/>
      <c r="R23" s="20"/>
      <c r="S23" s="20">
        <f>U23</f>
        <v>21042.6</v>
      </c>
      <c r="T23" s="20"/>
      <c r="U23" s="20">
        <v>21042.6</v>
      </c>
      <c r="V23" s="20">
        <f t="shared" ref="V23" si="18">X23</f>
        <v>147298.20000000001</v>
      </c>
      <c r="W23" s="20"/>
      <c r="X23" s="20">
        <v>147298.20000000001</v>
      </c>
      <c r="Y23" s="20"/>
      <c r="Z23" s="20"/>
      <c r="AA23" s="20"/>
      <c r="AB23" s="21">
        <v>18710.599999999999</v>
      </c>
      <c r="AC23" s="21">
        <v>62573.3</v>
      </c>
      <c r="AD23" s="21">
        <f>AC23+AB23</f>
        <v>81283.899999999994</v>
      </c>
      <c r="AF23" s="20"/>
      <c r="AG23" s="20"/>
      <c r="AH23" s="20"/>
    </row>
    <row r="24" spans="1:34" ht="20.25" customHeight="1" thickBot="1" x14ac:dyDescent="0.35">
      <c r="A24" s="68"/>
      <c r="B24" s="80"/>
      <c r="C24" s="71"/>
      <c r="D24" s="71"/>
      <c r="E24" s="71"/>
      <c r="F24" s="71"/>
      <c r="G24" s="74"/>
      <c r="H24" s="74"/>
      <c r="I24" s="74"/>
      <c r="J24" s="18" t="s">
        <v>25</v>
      </c>
      <c r="K24" s="19"/>
      <c r="L24" s="81"/>
      <c r="M24" s="82"/>
      <c r="N24" s="20"/>
      <c r="O24" s="20"/>
      <c r="P24" s="20"/>
      <c r="Q24" s="20"/>
      <c r="R24" s="20"/>
      <c r="S24" s="20">
        <f>U24</f>
        <v>9330.7000000000007</v>
      </c>
      <c r="T24" s="20"/>
      <c r="U24" s="20">
        <v>9330.7000000000007</v>
      </c>
      <c r="V24" s="20">
        <f>X24</f>
        <v>3330.7</v>
      </c>
      <c r="W24" s="20"/>
      <c r="X24" s="20">
        <v>3330.7</v>
      </c>
      <c r="Y24" s="20">
        <f>AA24</f>
        <v>100000</v>
      </c>
      <c r="Z24" s="20"/>
      <c r="AA24" s="20">
        <v>100000</v>
      </c>
      <c r="AF24" s="20"/>
      <c r="AG24" s="20"/>
      <c r="AH24" s="20"/>
    </row>
    <row r="25" spans="1:34" ht="15" thickBot="1" x14ac:dyDescent="0.35">
      <c r="A25" s="14"/>
      <c r="B25" s="15" t="s">
        <v>27</v>
      </c>
      <c r="C25" s="15"/>
      <c r="D25" s="15"/>
      <c r="E25" s="15"/>
      <c r="F25" s="15"/>
      <c r="G25" s="16">
        <f>G26</f>
        <v>1045648</v>
      </c>
      <c r="H25" s="16">
        <f t="shared" ref="H25:I25" si="19">H26</f>
        <v>16060</v>
      </c>
      <c r="I25" s="16">
        <f t="shared" si="19"/>
        <v>1029588</v>
      </c>
      <c r="J25" s="22"/>
      <c r="K25" s="17"/>
      <c r="L25" s="86"/>
      <c r="M25" s="87"/>
      <c r="N25" s="16"/>
      <c r="O25" s="16"/>
      <c r="P25" s="16">
        <f t="shared" ref="P25:AE25" si="20">P26</f>
        <v>700</v>
      </c>
      <c r="Q25" s="16">
        <f t="shared" si="20"/>
        <v>700</v>
      </c>
      <c r="R25" s="16"/>
      <c r="S25" s="16">
        <f t="shared" si="20"/>
        <v>365360</v>
      </c>
      <c r="T25" s="16">
        <f t="shared" si="20"/>
        <v>15360</v>
      </c>
      <c r="U25" s="16">
        <f t="shared" si="20"/>
        <v>350000</v>
      </c>
      <c r="V25" s="16">
        <f t="shared" si="20"/>
        <v>679588</v>
      </c>
      <c r="W25" s="16"/>
      <c r="X25" s="16">
        <f t="shared" si="20"/>
        <v>679588</v>
      </c>
      <c r="Y25" s="16"/>
      <c r="Z25" s="16"/>
      <c r="AA25" s="16"/>
      <c r="AB25" s="16" t="str">
        <f t="shared" si="20"/>
        <v>ум на весь об</v>
      </c>
      <c r="AC25" s="16" t="str">
        <f t="shared" si="20"/>
        <v>ув об на</v>
      </c>
      <c r="AD25" s="16">
        <f t="shared" si="20"/>
        <v>0</v>
      </c>
      <c r="AE25" s="16">
        <f t="shared" si="20"/>
        <v>0</v>
      </c>
      <c r="AF25" s="16"/>
      <c r="AG25" s="16"/>
      <c r="AH25" s="16"/>
    </row>
    <row r="26" spans="1:34" ht="15" thickBot="1" x14ac:dyDescent="0.35">
      <c r="A26" s="66">
        <v>3</v>
      </c>
      <c r="B26" s="78" t="s">
        <v>28</v>
      </c>
      <c r="C26" s="69" t="s">
        <v>37</v>
      </c>
      <c r="D26" s="69" t="s">
        <v>37</v>
      </c>
      <c r="E26" s="69" t="s">
        <v>29</v>
      </c>
      <c r="F26" s="69" t="s">
        <v>23</v>
      </c>
      <c r="G26" s="72">
        <f>P26+S26+V26</f>
        <v>1045648</v>
      </c>
      <c r="H26" s="72">
        <f>Q26+T26</f>
        <v>16060</v>
      </c>
      <c r="I26" s="72">
        <f>U26+X26</f>
        <v>1029588</v>
      </c>
      <c r="J26" s="18" t="s">
        <v>14</v>
      </c>
      <c r="K26" s="19"/>
      <c r="L26" s="81"/>
      <c r="M26" s="82"/>
      <c r="N26" s="20"/>
      <c r="O26" s="20"/>
      <c r="P26" s="20">
        <f>SUM(Q26:R26)</f>
        <v>700</v>
      </c>
      <c r="Q26" s="20">
        <f>Q29</f>
        <v>700</v>
      </c>
      <c r="R26" s="20"/>
      <c r="S26" s="20">
        <f>U26+T26</f>
        <v>365360</v>
      </c>
      <c r="T26" s="20">
        <f>T28+T29</f>
        <v>15360</v>
      </c>
      <c r="U26" s="20">
        <f>U28+U29</f>
        <v>350000</v>
      </c>
      <c r="V26" s="20">
        <f>X26</f>
        <v>679588</v>
      </c>
      <c r="W26" s="20"/>
      <c r="X26" s="20">
        <f>SUM(X28:X29)</f>
        <v>679588</v>
      </c>
      <c r="Y26" s="20"/>
      <c r="Z26" s="20"/>
      <c r="AA26" s="20"/>
      <c r="AB26" s="2" t="s">
        <v>44</v>
      </c>
      <c r="AC26" s="2" t="s">
        <v>45</v>
      </c>
      <c r="AF26" s="20"/>
      <c r="AG26" s="20"/>
      <c r="AH26" s="20"/>
    </row>
    <row r="27" spans="1:34" ht="15" customHeight="1" thickBot="1" x14ac:dyDescent="0.35">
      <c r="A27" s="67"/>
      <c r="B27" s="79"/>
      <c r="C27" s="70"/>
      <c r="D27" s="70"/>
      <c r="E27" s="70"/>
      <c r="F27" s="70"/>
      <c r="G27" s="73"/>
      <c r="H27" s="73"/>
      <c r="I27" s="73"/>
      <c r="J27" s="18" t="s">
        <v>15</v>
      </c>
      <c r="K27" s="19"/>
      <c r="L27" s="81"/>
      <c r="M27" s="82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F27" s="20"/>
      <c r="AG27" s="20"/>
      <c r="AH27" s="20"/>
    </row>
    <row r="28" spans="1:34" ht="19.8" thickBot="1" x14ac:dyDescent="0.35">
      <c r="A28" s="67"/>
      <c r="B28" s="79"/>
      <c r="C28" s="70"/>
      <c r="D28" s="70"/>
      <c r="E28" s="70"/>
      <c r="F28" s="70"/>
      <c r="G28" s="73"/>
      <c r="H28" s="73"/>
      <c r="I28" s="73"/>
      <c r="J28" s="18" t="s">
        <v>51</v>
      </c>
      <c r="K28" s="19"/>
      <c r="L28" s="81"/>
      <c r="M28" s="82"/>
      <c r="N28" s="20"/>
      <c r="O28" s="20"/>
      <c r="P28" s="20"/>
      <c r="Q28" s="20"/>
      <c r="R28" s="20"/>
      <c r="S28" s="20">
        <f t="shared" ref="S28" si="21">U28</f>
        <v>350000</v>
      </c>
      <c r="T28" s="20"/>
      <c r="U28" s="20">
        <v>350000</v>
      </c>
      <c r="V28" s="20">
        <f t="shared" ref="V28" si="22">X28</f>
        <v>628108</v>
      </c>
      <c r="W28" s="20"/>
      <c r="X28" s="20">
        <v>628108</v>
      </c>
      <c r="Y28" s="20"/>
      <c r="Z28" s="20"/>
      <c r="AA28" s="20"/>
      <c r="AB28" s="2">
        <v>150000</v>
      </c>
      <c r="AC28" s="2">
        <v>150000</v>
      </c>
      <c r="AD28" s="23"/>
      <c r="AF28" s="20"/>
      <c r="AG28" s="20"/>
      <c r="AH28" s="20"/>
    </row>
    <row r="29" spans="1:34" ht="19.8" thickBot="1" x14ac:dyDescent="0.35">
      <c r="A29" s="68"/>
      <c r="B29" s="80"/>
      <c r="C29" s="71"/>
      <c r="D29" s="71"/>
      <c r="E29" s="71"/>
      <c r="F29" s="71"/>
      <c r="G29" s="74"/>
      <c r="H29" s="74"/>
      <c r="I29" s="74"/>
      <c r="J29" s="18" t="s">
        <v>25</v>
      </c>
      <c r="K29" s="19"/>
      <c r="L29" s="81"/>
      <c r="M29" s="82"/>
      <c r="N29" s="20"/>
      <c r="O29" s="20"/>
      <c r="P29" s="20">
        <f>Q29</f>
        <v>700</v>
      </c>
      <c r="Q29" s="20">
        <v>700</v>
      </c>
      <c r="R29" s="20"/>
      <c r="S29" s="20">
        <f>T29</f>
        <v>15360</v>
      </c>
      <c r="T29" s="20">
        <v>15360</v>
      </c>
      <c r="U29" s="20"/>
      <c r="V29" s="20">
        <f>X29</f>
        <v>51480</v>
      </c>
      <c r="W29" s="20"/>
      <c r="X29" s="20">
        <v>51480</v>
      </c>
      <c r="Y29" s="20"/>
      <c r="Z29" s="20"/>
      <c r="AA29" s="20"/>
      <c r="AF29" s="20"/>
      <c r="AG29" s="20"/>
      <c r="AH29" s="20"/>
    </row>
    <row r="30" spans="1:34" ht="15" thickBot="1" x14ac:dyDescent="0.35">
      <c r="A30" s="66"/>
      <c r="B30" s="78" t="s">
        <v>30</v>
      </c>
      <c r="C30" s="69"/>
      <c r="D30" s="69"/>
      <c r="E30" s="69"/>
      <c r="F30" s="69"/>
      <c r="G30" s="83">
        <f>G15+G25</f>
        <v>1426182.7</v>
      </c>
      <c r="H30" s="83">
        <f t="shared" ref="H30:I30" si="23">H15+H25</f>
        <v>18570.900000000001</v>
      </c>
      <c r="I30" s="83">
        <f t="shared" si="23"/>
        <v>1407611.8</v>
      </c>
      <c r="J30" s="18" t="s">
        <v>14</v>
      </c>
      <c r="K30" s="17"/>
      <c r="L30" s="86">
        <f>L15+L25</f>
        <v>2510.9</v>
      </c>
      <c r="M30" s="87"/>
      <c r="N30" s="16">
        <f>N15+N25</f>
        <v>2510.9</v>
      </c>
      <c r="O30" s="16"/>
      <c r="P30" s="16">
        <f t="shared" ref="P30:AH30" si="24">P15+P25</f>
        <v>62788.6</v>
      </c>
      <c r="Q30" s="16">
        <f t="shared" si="24"/>
        <v>700</v>
      </c>
      <c r="R30" s="16">
        <f t="shared" si="24"/>
        <v>62088.6</v>
      </c>
      <c r="S30" s="16">
        <f t="shared" si="24"/>
        <v>430115.3</v>
      </c>
      <c r="T30" s="16">
        <f t="shared" si="24"/>
        <v>15360</v>
      </c>
      <c r="U30" s="16">
        <f t="shared" si="24"/>
        <v>414755.3</v>
      </c>
      <c r="V30" s="16">
        <f t="shared" si="24"/>
        <v>830216.9</v>
      </c>
      <c r="W30" s="16"/>
      <c r="X30" s="16">
        <f t="shared" si="24"/>
        <v>830216.9</v>
      </c>
      <c r="Y30" s="16">
        <f t="shared" si="24"/>
        <v>100000</v>
      </c>
      <c r="Z30" s="16"/>
      <c r="AA30" s="16">
        <f t="shared" si="24"/>
        <v>100000</v>
      </c>
      <c r="AB30" s="16" t="e">
        <f t="shared" si="24"/>
        <v>#VALUE!</v>
      </c>
      <c r="AC30" s="16" t="e">
        <f t="shared" si="24"/>
        <v>#VALUE!</v>
      </c>
      <c r="AD30" s="16" t="e">
        <f t="shared" si="24"/>
        <v>#VALUE!</v>
      </c>
      <c r="AE30" s="16">
        <f t="shared" si="24"/>
        <v>0</v>
      </c>
      <c r="AF30" s="16">
        <f t="shared" si="24"/>
        <v>551</v>
      </c>
      <c r="AG30" s="16"/>
      <c r="AH30" s="16">
        <f t="shared" si="24"/>
        <v>551</v>
      </c>
    </row>
    <row r="31" spans="1:34" ht="13.5" customHeight="1" thickBot="1" x14ac:dyDescent="0.35">
      <c r="A31" s="67"/>
      <c r="B31" s="79"/>
      <c r="C31" s="70"/>
      <c r="D31" s="70"/>
      <c r="E31" s="70"/>
      <c r="F31" s="70"/>
      <c r="G31" s="84"/>
      <c r="H31" s="84"/>
      <c r="I31" s="84"/>
      <c r="J31" s="18" t="s">
        <v>15</v>
      </c>
      <c r="K31" s="17"/>
      <c r="L31" s="86"/>
      <c r="M31" s="87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F31" s="16"/>
      <c r="AG31" s="16"/>
      <c r="AH31" s="16"/>
    </row>
    <row r="32" spans="1:34" ht="21.75" customHeight="1" thickBot="1" x14ac:dyDescent="0.35">
      <c r="A32" s="67"/>
      <c r="B32" s="79"/>
      <c r="C32" s="70"/>
      <c r="D32" s="70"/>
      <c r="E32" s="70"/>
      <c r="F32" s="70"/>
      <c r="G32" s="84"/>
      <c r="H32" s="84"/>
      <c r="I32" s="84"/>
      <c r="J32" s="18" t="s">
        <v>51</v>
      </c>
      <c r="K32" s="17"/>
      <c r="L32" s="86"/>
      <c r="M32" s="87"/>
      <c r="N32" s="16"/>
      <c r="O32" s="16"/>
      <c r="P32" s="16"/>
      <c r="Q32" s="16"/>
      <c r="R32" s="16"/>
      <c r="S32" s="16">
        <f t="shared" ref="S32:AE32" si="25">S22+S28</f>
        <v>350000</v>
      </c>
      <c r="T32" s="16"/>
      <c r="U32" s="16">
        <f t="shared" si="25"/>
        <v>350000</v>
      </c>
      <c r="V32" s="16">
        <f t="shared" si="25"/>
        <v>628108</v>
      </c>
      <c r="W32" s="16"/>
      <c r="X32" s="16">
        <f t="shared" si="25"/>
        <v>628108</v>
      </c>
      <c r="Y32" s="16"/>
      <c r="Z32" s="16"/>
      <c r="AA32" s="16"/>
      <c r="AB32" s="16">
        <f t="shared" si="25"/>
        <v>150000</v>
      </c>
      <c r="AC32" s="16">
        <f t="shared" si="25"/>
        <v>150000</v>
      </c>
      <c r="AD32" s="16">
        <f t="shared" si="25"/>
        <v>0</v>
      </c>
      <c r="AE32" s="16">
        <f t="shared" si="25"/>
        <v>0</v>
      </c>
      <c r="AF32" s="16"/>
      <c r="AG32" s="16"/>
      <c r="AH32" s="16"/>
    </row>
    <row r="33" spans="1:34" ht="21.75" customHeight="1" thickBot="1" x14ac:dyDescent="0.35">
      <c r="A33" s="67"/>
      <c r="B33" s="79"/>
      <c r="C33" s="70"/>
      <c r="D33" s="70"/>
      <c r="E33" s="70"/>
      <c r="F33" s="70"/>
      <c r="G33" s="84"/>
      <c r="H33" s="84"/>
      <c r="I33" s="84"/>
      <c r="J33" s="18" t="s">
        <v>24</v>
      </c>
      <c r="K33" s="17"/>
      <c r="L33" s="86"/>
      <c r="M33" s="87"/>
      <c r="N33" s="16"/>
      <c r="O33" s="16"/>
      <c r="P33" s="16">
        <f t="shared" ref="P33:AE33" si="26">P18+P23</f>
        <v>46902</v>
      </c>
      <c r="Q33" s="16"/>
      <c r="R33" s="16">
        <f t="shared" si="26"/>
        <v>46902</v>
      </c>
      <c r="S33" s="16">
        <f t="shared" si="26"/>
        <v>50747.6</v>
      </c>
      <c r="T33" s="16"/>
      <c r="U33" s="16">
        <f t="shared" si="26"/>
        <v>50747.6</v>
      </c>
      <c r="V33" s="16">
        <f t="shared" si="26"/>
        <v>147298.20000000001</v>
      </c>
      <c r="W33" s="16"/>
      <c r="X33" s="16">
        <f t="shared" si="26"/>
        <v>147298.20000000001</v>
      </c>
      <c r="Y33" s="16"/>
      <c r="Z33" s="16"/>
      <c r="AA33" s="16"/>
      <c r="AB33" s="16">
        <f t="shared" si="26"/>
        <v>51513.599999999999</v>
      </c>
      <c r="AC33" s="16">
        <f t="shared" si="26"/>
        <v>62573.3</v>
      </c>
      <c r="AD33" s="16">
        <f t="shared" si="26"/>
        <v>84381.9</v>
      </c>
      <c r="AE33" s="16">
        <f t="shared" si="26"/>
        <v>0</v>
      </c>
      <c r="AF33" s="16"/>
      <c r="AG33" s="16"/>
      <c r="AH33" s="16"/>
    </row>
    <row r="34" spans="1:34" ht="19.8" thickBot="1" x14ac:dyDescent="0.35">
      <c r="A34" s="68"/>
      <c r="B34" s="80"/>
      <c r="C34" s="71"/>
      <c r="D34" s="71"/>
      <c r="E34" s="71"/>
      <c r="F34" s="71"/>
      <c r="G34" s="85"/>
      <c r="H34" s="85"/>
      <c r="I34" s="85"/>
      <c r="J34" s="18" t="s">
        <v>25</v>
      </c>
      <c r="K34" s="17"/>
      <c r="L34" s="86">
        <f>L19+L24+L29</f>
        <v>2510.9</v>
      </c>
      <c r="M34" s="87"/>
      <c r="N34" s="16">
        <f>N19+N24+N29</f>
        <v>2510.9</v>
      </c>
      <c r="O34" s="16"/>
      <c r="P34" s="16">
        <f t="shared" ref="P34:AH34" si="27">P19+P24+P29</f>
        <v>15886.6</v>
      </c>
      <c r="Q34" s="16">
        <f t="shared" si="27"/>
        <v>700</v>
      </c>
      <c r="R34" s="16">
        <f t="shared" si="27"/>
        <v>15186.6</v>
      </c>
      <c r="S34" s="16">
        <f t="shared" si="27"/>
        <v>29367.7</v>
      </c>
      <c r="T34" s="16">
        <f t="shared" si="27"/>
        <v>15360</v>
      </c>
      <c r="U34" s="16">
        <f t="shared" si="27"/>
        <v>14007.7</v>
      </c>
      <c r="V34" s="16">
        <f t="shared" si="27"/>
        <v>54810.7</v>
      </c>
      <c r="W34" s="16"/>
      <c r="X34" s="16">
        <f t="shared" si="27"/>
        <v>54810.7</v>
      </c>
      <c r="Y34" s="16">
        <f t="shared" si="27"/>
        <v>100000</v>
      </c>
      <c r="Z34" s="16"/>
      <c r="AA34" s="16">
        <f t="shared" si="27"/>
        <v>100000</v>
      </c>
      <c r="AB34" s="16">
        <f t="shared" si="27"/>
        <v>1563.4</v>
      </c>
      <c r="AC34" s="16">
        <f t="shared" si="27"/>
        <v>0</v>
      </c>
      <c r="AD34" s="16">
        <f t="shared" si="27"/>
        <v>0</v>
      </c>
      <c r="AE34" s="16">
        <f t="shared" si="27"/>
        <v>0</v>
      </c>
      <c r="AF34" s="16">
        <f t="shared" si="27"/>
        <v>551</v>
      </c>
      <c r="AG34" s="16"/>
      <c r="AH34" s="16">
        <f t="shared" si="27"/>
        <v>551</v>
      </c>
    </row>
    <row r="35" spans="1:34" ht="15" x14ac:dyDescent="0.25">
      <c r="G35" s="26">
        <f>G30-L30-P30-S30-V30-Y30</f>
        <v>550.99999999988358</v>
      </c>
    </row>
    <row r="36" spans="1:34" x14ac:dyDescent="0.3">
      <c r="A36" s="24" t="s">
        <v>49</v>
      </c>
    </row>
    <row r="37" spans="1:34" x14ac:dyDescent="0.3">
      <c r="A37" s="25" t="s">
        <v>33</v>
      </c>
    </row>
    <row r="38" spans="1:34" x14ac:dyDescent="0.3">
      <c r="A38" s="24" t="s">
        <v>32</v>
      </c>
    </row>
    <row r="39" spans="1:34" x14ac:dyDescent="0.3">
      <c r="A39" s="25" t="s">
        <v>34</v>
      </c>
    </row>
    <row r="40" spans="1:34" x14ac:dyDescent="0.3">
      <c r="A40" s="25" t="s">
        <v>38</v>
      </c>
    </row>
    <row r="41" spans="1:34" x14ac:dyDescent="0.3">
      <c r="A41" s="25" t="s">
        <v>35</v>
      </c>
    </row>
    <row r="42" spans="1:34" x14ac:dyDescent="0.3">
      <c r="A42" s="25" t="s">
        <v>56</v>
      </c>
    </row>
    <row r="43" spans="1:34" x14ac:dyDescent="0.3">
      <c r="A43" s="25" t="s">
        <v>57</v>
      </c>
    </row>
    <row r="44" spans="1:34" x14ac:dyDescent="0.3">
      <c r="A44" s="25" t="s">
        <v>58</v>
      </c>
    </row>
  </sheetData>
  <mergeCells count="99">
    <mergeCell ref="P11:P13"/>
    <mergeCell ref="Q11:R11"/>
    <mergeCell ref="S11:S13"/>
    <mergeCell ref="W12:W13"/>
    <mergeCell ref="X12:X13"/>
    <mergeCell ref="T11:U11"/>
    <mergeCell ref="V11:V13"/>
    <mergeCell ref="W11:X11"/>
    <mergeCell ref="V10:X10"/>
    <mergeCell ref="O12:O13"/>
    <mergeCell ref="J8:J13"/>
    <mergeCell ref="L10:O10"/>
    <mergeCell ref="K8:AH9"/>
    <mergeCell ref="P10:R10"/>
    <mergeCell ref="S10:U10"/>
    <mergeCell ref="R12:R13"/>
    <mergeCell ref="T12:T13"/>
    <mergeCell ref="U12:U13"/>
    <mergeCell ref="AF10:AH10"/>
    <mergeCell ref="AF11:AF13"/>
    <mergeCell ref="AG11:AH11"/>
    <mergeCell ref="AG12:AG13"/>
    <mergeCell ref="AH12:AH13"/>
    <mergeCell ref="N11:O11"/>
    <mergeCell ref="L25:M25"/>
    <mergeCell ref="L23:M23"/>
    <mergeCell ref="L14:M14"/>
    <mergeCell ref="L15:M15"/>
    <mergeCell ref="I12:I13"/>
    <mergeCell ref="K12:K13"/>
    <mergeCell ref="H30:H34"/>
    <mergeCell ref="I30:I34"/>
    <mergeCell ref="L30:M30"/>
    <mergeCell ref="L31:M31"/>
    <mergeCell ref="L29:M29"/>
    <mergeCell ref="H26:H29"/>
    <mergeCell ref="I26:I29"/>
    <mergeCell ref="L33:M33"/>
    <mergeCell ref="L34:M34"/>
    <mergeCell ref="L26:M26"/>
    <mergeCell ref="L27:M27"/>
    <mergeCell ref="L28:M28"/>
    <mergeCell ref="L32:M32"/>
    <mergeCell ref="F30:F34"/>
    <mergeCell ref="G30:G34"/>
    <mergeCell ref="A26:A29"/>
    <mergeCell ref="B26:B29"/>
    <mergeCell ref="C26:C29"/>
    <mergeCell ref="D26:D29"/>
    <mergeCell ref="E26:E29"/>
    <mergeCell ref="F26:F29"/>
    <mergeCell ref="G26:G29"/>
    <mergeCell ref="A30:A34"/>
    <mergeCell ref="B30:B34"/>
    <mergeCell ref="C30:C34"/>
    <mergeCell ref="D30:D34"/>
    <mergeCell ref="E30:E34"/>
    <mergeCell ref="F20:F24"/>
    <mergeCell ref="L18:M18"/>
    <mergeCell ref="L19:M19"/>
    <mergeCell ref="H20:H24"/>
    <mergeCell ref="I20:I24"/>
    <mergeCell ref="L24:M24"/>
    <mergeCell ref="H16:H19"/>
    <mergeCell ref="I16:I19"/>
    <mergeCell ref="L16:M16"/>
    <mergeCell ref="L17:M17"/>
    <mergeCell ref="L20:M20"/>
    <mergeCell ref="L21:M21"/>
    <mergeCell ref="G20:G24"/>
    <mergeCell ref="A20:A24"/>
    <mergeCell ref="B20:B24"/>
    <mergeCell ref="C20:C24"/>
    <mergeCell ref="D20:D24"/>
    <mergeCell ref="E20:E24"/>
    <mergeCell ref="G8:I9"/>
    <mergeCell ref="A16:A19"/>
    <mergeCell ref="C16:C19"/>
    <mergeCell ref="D16:D19"/>
    <mergeCell ref="F16:F19"/>
    <mergeCell ref="G16:G19"/>
    <mergeCell ref="B16:B19"/>
    <mergeCell ref="E16:E19"/>
    <mergeCell ref="AA1:AH1"/>
    <mergeCell ref="A3:AA6"/>
    <mergeCell ref="B8:B13"/>
    <mergeCell ref="C8:C13"/>
    <mergeCell ref="D8:D13"/>
    <mergeCell ref="E8:E13"/>
    <mergeCell ref="Y10:AA10"/>
    <mergeCell ref="Y11:Y13"/>
    <mergeCell ref="Z11:AA11"/>
    <mergeCell ref="Z12:Z13"/>
    <mergeCell ref="AA12:AA13"/>
    <mergeCell ref="L11:M13"/>
    <mergeCell ref="F8:F13"/>
    <mergeCell ref="G10:I10"/>
    <mergeCell ref="G11:G13"/>
    <mergeCell ref="H11:I11"/>
  </mergeCells>
  <pageMargins left="0.25" right="0.25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Олеговна Николаева</dc:creator>
  <cp:lastModifiedBy>Любовь Федоровна Фадеева</cp:lastModifiedBy>
  <cp:lastPrinted>2017-11-02T07:41:11Z</cp:lastPrinted>
  <dcterms:created xsi:type="dcterms:W3CDTF">2016-10-26T10:37:06Z</dcterms:created>
  <dcterms:modified xsi:type="dcterms:W3CDTF">2017-11-03T08:24:55Z</dcterms:modified>
</cp:coreProperties>
</file>